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3\13_2023_Прил. к Выписке\"/>
    </mc:Choice>
  </mc:AlternateContent>
  <xr:revisionPtr revIDLastSave="0" documentId="13_ncr:1_{20AB7907-B5FE-4372-B5B0-4AA978253554}" xr6:coauthVersionLast="47" xr6:coauthVersionMax="47" xr10:uidLastSave="{00000000-0000-0000-0000-000000000000}"/>
  <bookViews>
    <workbookView xWindow="-120" yWindow="-120" windowWidth="29040" windowHeight="15840" xr2:uid="{35D940B2-80D2-4C20-B274-B10C9287ACA0}"/>
  </bookViews>
  <sheets>
    <sheet name="Расчет" sheetId="1" r:id="rId1"/>
  </sheets>
  <definedNames>
    <definedName name="_xlnm.Print_Area" localSheetId="0">Расчет!$A$1:$O$36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6" i="1" l="1"/>
  <c r="N36" i="1"/>
  <c r="E36" i="1"/>
  <c r="H9" i="1" l="1"/>
  <c r="H35" i="1"/>
  <c r="H30" i="1" l="1"/>
  <c r="H19" i="1"/>
  <c r="H21" i="1"/>
  <c r="H12" i="1"/>
  <c r="H31" i="1"/>
  <c r="H26" i="1"/>
  <c r="H20" i="1"/>
  <c r="H25" i="1"/>
  <c r="H24" i="1"/>
  <c r="H33" i="1"/>
  <c r="H29" i="1"/>
  <c r="H22" i="1"/>
  <c r="G36" i="1"/>
  <c r="H13" i="1" l="1"/>
  <c r="H32" i="1"/>
  <c r="H16" i="1"/>
  <c r="H11" i="1"/>
  <c r="H14" i="1"/>
  <c r="H18" i="1"/>
  <c r="H34" i="1"/>
  <c r="H17" i="1"/>
  <c r="H23" i="1"/>
  <c r="H15" i="1"/>
  <c r="H28" i="1"/>
  <c r="H10" i="1"/>
  <c r="F36" i="1"/>
  <c r="H27" i="1"/>
  <c r="H36" i="1" l="1"/>
  <c r="K36" i="1" l="1"/>
  <c r="L36" i="1" l="1"/>
  <c r="M36" i="1"/>
</calcChain>
</file>

<file path=xl/sharedStrings.xml><?xml version="1.0" encoding="utf-8"?>
<sst xmlns="http://schemas.openxmlformats.org/spreadsheetml/2006/main" count="49" uniqueCount="49">
  <si>
    <t>п/п №</t>
  </si>
  <si>
    <t>Код МО</t>
  </si>
  <si>
    <t>Наименование МО</t>
  </si>
  <si>
    <t>Процент выполнения критериев</t>
  </si>
  <si>
    <t>Количество баллов</t>
  </si>
  <si>
    <t>Объем финансовых средств для МО II-III групп</t>
  </si>
  <si>
    <t>Объем финансовых средств для МО III группы</t>
  </si>
  <si>
    <t>Размер стимулирующих выплат</t>
  </si>
  <si>
    <t>Понижающий коэффициент по условиям снижения смертности</t>
  </si>
  <si>
    <t>Понижающий коэффициент по условиям выполнения не менее 90% объемов</t>
  </si>
  <si>
    <t>Размер стимулирующих выплат итоговый</t>
  </si>
  <si>
    <t>Итого:</t>
  </si>
  <si>
    <t>Сумма к снятию при применении понижающих коэффициентов</t>
  </si>
  <si>
    <t>Сумма с учетом перераспределения снятых средств</t>
  </si>
  <si>
    <t>Расчет применения понижающих коэффициентов</t>
  </si>
  <si>
    <t>в разрезе СМО</t>
  </si>
  <si>
    <t>Выплаты стимулирующего характера в разрезе страховых медицинских организаций по достигнутым показателям результативности деятельности медицинских организаций, финансируемых по подушевому нормативу при реализации Территориальной программы государственных гарантий бесплатного оказания гражданам медицинской помощи в Калининградской области за период 01.12.2022-30.11.2023гг.</t>
  </si>
  <si>
    <t>АО "СОГАЗ-Мед"</t>
  </si>
  <si>
    <t>АСП ООО "Капитал МС"</t>
  </si>
  <si>
    <t>ГБУЗ КО "Городская детская поликлиника"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</si>
  <si>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</si>
  <si>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</si>
  <si>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</si>
  <si>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</si>
  <si>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</si>
  <si>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</si>
  <si>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</si>
  <si>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</si>
  <si>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</si>
  <si>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</si>
  <si>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</si>
  <si>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</si>
  <si>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</si>
  <si>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</si>
  <si>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</si>
  <si>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</si>
  <si>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</si>
  <si>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</si>
  <si>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</si>
  <si>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</si>
  <si>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</si>
  <si>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"Советская ЦГБ"</t>
  </si>
  <si>
    <t>ГБУЗ КО "Черняховская ЦРБ"</t>
  </si>
  <si>
    <t>ЧУЗ "Больница "РЖД-МЕДИЦИНА" города Калининград"</t>
  </si>
  <si>
    <t>ФГКУ "1409 ВМКГ" МО РФ</t>
  </si>
  <si>
    <t>ГБУЗ КО "Светловская ЦРБ"</t>
  </si>
  <si>
    <t>к Выписке из Протокола</t>
  </si>
  <si>
    <t>заседания Комиссии № 13 от 20.12.2023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</si>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</sst>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/>
    <xf numFmtId="0" fontId="7" fillId="0" borderId="0" xfId="1" applyFont="1"/>
    <xf numFmtId="0" fontId="1" fillId="0" borderId="0" xfId="1" applyAlignment="1">
      <alignment wrapText="1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4" fillId="0" borderId="8" xfId="1" applyFont="1" applyBorder="1" applyAlignment="1">
      <alignment vertical="center"/>
    </xf>
    <xf numFmtId="165" fontId="4" fillId="0" borderId="7" xfId="3" applyNumberFormat="1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4" fontId="4" fillId="0" borderId="7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0" fontId="4" fillId="0" borderId="8" xfId="1" applyFont="1" applyBorder="1" applyAlignment="1">
      <alignment horizontal="left" vertical="center"/>
    </xf>
    <xf numFmtId="0" fontId="1" fillId="0" borderId="9" xfId="1" applyBorder="1"/>
    <xf numFmtId="0" fontId="1" fillId="0" borderId="10" xfId="1" applyBorder="1"/>
    <xf numFmtId="0" fontId="5" fillId="0" borderId="11" xfId="1" applyFont="1" applyBorder="1" applyAlignment="1">
      <alignment horizontal="right" vertical="center"/>
    </xf>
    <xf numFmtId="3" fontId="5" fillId="0" borderId="10" xfId="1" applyNumberFormat="1" applyFont="1" applyBorder="1" applyAlignment="1">
      <alignment horizontal="center" vertical="center"/>
    </xf>
    <xf numFmtId="164" fontId="5" fillId="0" borderId="10" xfId="1" applyNumberFormat="1" applyFont="1" applyBorder="1" applyAlignment="1">
      <alignment horizontal="center" vertical="center"/>
    </xf>
    <xf numFmtId="4" fontId="5" fillId="0" borderId="10" xfId="1" applyNumberFormat="1" applyFont="1" applyBorder="1"/>
    <xf numFmtId="0" fontId="1" fillId="0" borderId="0" xfId="1"/>
    <xf numFmtId="4" fontId="4" fillId="2" borderId="12" xfId="1" applyNumberFormat="1" applyFont="1" applyFill="1" applyBorder="1" applyAlignment="1">
      <alignment vertical="center"/>
    </xf>
    <xf numFmtId="4" fontId="5" fillId="2" borderId="13" xfId="1" applyNumberFormat="1" applyFont="1" applyFill="1" applyBorder="1"/>
    <xf numFmtId="4" fontId="4" fillId="0" borderId="8" xfId="1" applyNumberFormat="1" applyFont="1" applyBorder="1" applyAlignment="1">
      <alignment vertical="center"/>
    </xf>
    <xf numFmtId="4" fontId="8" fillId="0" borderId="7" xfId="1" applyNumberFormat="1" applyFont="1" applyBorder="1" applyAlignment="1">
      <alignment horizontal="center" vertical="center"/>
    </xf>
    <xf numFmtId="4" fontId="5" fillId="0" borderId="11" xfId="1" applyNumberFormat="1" applyFont="1" applyBorder="1"/>
    <xf numFmtId="4" fontId="8" fillId="0" borderId="6" xfId="1" applyNumberFormat="1" applyFont="1" applyBorder="1" applyAlignment="1">
      <alignment horizontal="center" vertical="center"/>
    </xf>
    <xf numFmtId="4" fontId="5" fillId="0" borderId="9" xfId="1" applyNumberFormat="1" applyFont="1" applyBorder="1" applyAlignment="1">
      <alignment horizontal="center"/>
    </xf>
    <xf numFmtId="4" fontId="5" fillId="0" borderId="10" xfId="1" applyNumberFormat="1" applyFont="1" applyBorder="1" applyAlignment="1">
      <alignment horizontal="center"/>
    </xf>
    <xf numFmtId="4" fontId="4" fillId="0" borderId="6" xfId="1" applyNumberFormat="1" applyFont="1" applyBorder="1" applyAlignment="1">
      <alignment vertical="center"/>
    </xf>
    <xf numFmtId="4" fontId="4" fillId="0" borderId="21" xfId="1" applyNumberFormat="1" applyFont="1" applyBorder="1" applyAlignment="1">
      <alignment vertical="center"/>
    </xf>
    <xf numFmtId="4" fontId="5" fillId="0" borderId="9" xfId="1" applyNumberFormat="1" applyFont="1" applyBorder="1"/>
    <xf numFmtId="4" fontId="5" fillId="0" borderId="22" xfId="1" applyNumberFormat="1" applyFont="1" applyBorder="1"/>
    <xf numFmtId="0" fontId="9" fillId="0" borderId="0" xfId="0" applyFont="1" applyAlignment="1">
      <alignment horizontal="right"/>
    </xf>
    <xf numFmtId="0" fontId="4" fillId="0" borderId="14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4" fontId="4" fillId="0" borderId="4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23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1" xr:uid="{FBB18FDD-CD4D-4AF1-B81C-020E9D44BDC9}"/>
    <cellStyle name="Обычный 4" xfId="2" xr:uid="{72289975-A284-4688-9AB0-D1171A8D2414}"/>
    <cellStyle name="Процентный 3" xfId="3" xr:uid="{DFF33271-F94E-4396-A01E-046ED38AF410}"/>
  </cellStyles>
  <dxfs count="2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F1ED5-3987-4624-BE9A-1E93F3C6B743}">
  <sheetPr>
    <tabColor theme="7"/>
    <pageSetUpPr fitToPage="1"/>
  </sheetPr>
  <dimension ref="A1:O36"/>
  <sheetViews>
    <sheetView tabSelected="1" view="pageBreakPreview" zoomScaleNormal="100" zoomScaleSheetLayoutView="10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O1" sqref="O1"/>
    </sheetView>
  </sheetViews>
  <sheetFormatPr defaultRowHeight="15" x14ac:dyDescent="0.25"/>
  <cols>
    <col min="1" max="1" width="4.42578125" style="18" customWidth="1"/>
    <col min="2" max="2" width="8" style="18" hidden="1" customWidth="1"/>
    <col min="3" max="3" width="57.42578125" style="18" customWidth="1"/>
    <col min="4" max="4" width="13.28515625" style="18" customWidth="1"/>
    <col min="5" max="5" width="12.42578125" style="18" customWidth="1"/>
    <col min="6" max="6" width="16.85546875" style="18" customWidth="1"/>
    <col min="7" max="7" width="17.28515625" style="18" customWidth="1"/>
    <col min="8" max="11" width="17" style="18" customWidth="1"/>
    <col min="12" max="12" width="18" style="18" customWidth="1"/>
    <col min="13" max="13" width="17" style="18" customWidth="1"/>
    <col min="14" max="15" width="15.5703125" style="18" customWidth="1"/>
    <col min="16" max="16384" width="9.140625" style="18"/>
  </cols>
  <sheetData>
    <row r="1" spans="1:15" x14ac:dyDescent="0.25">
      <c r="O1" s="31" t="s">
        <v>48</v>
      </c>
    </row>
    <row r="2" spans="1:15" x14ac:dyDescent="0.25">
      <c r="O2" s="31" t="s">
        <v>46</v>
      </c>
    </row>
    <row r="3" spans="1:15" x14ac:dyDescent="0.25">
      <c r="O3" s="31" t="s">
        <v>47</v>
      </c>
    </row>
    <row r="5" spans="1:15" s="1" customFormat="1" ht="64.5" customHeight="1" thickBot="1" x14ac:dyDescent="0.35">
      <c r="C5" s="42" t="s">
        <v>16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s="1" customFormat="1" ht="18.75" customHeight="1" x14ac:dyDescent="0.3">
      <c r="A6" s="43" t="s">
        <v>0</v>
      </c>
      <c r="B6" s="44" t="s">
        <v>1</v>
      </c>
      <c r="C6" s="46" t="s">
        <v>2</v>
      </c>
      <c r="D6" s="32" t="s">
        <v>3</v>
      </c>
      <c r="E6" s="32" t="s">
        <v>4</v>
      </c>
      <c r="F6" s="32" t="s">
        <v>5</v>
      </c>
      <c r="G6" s="32" t="s">
        <v>6</v>
      </c>
      <c r="H6" s="32" t="s">
        <v>7</v>
      </c>
      <c r="I6" s="48" t="s">
        <v>14</v>
      </c>
      <c r="J6" s="49"/>
      <c r="K6" s="49"/>
      <c r="L6" s="50"/>
      <c r="M6" s="35" t="s">
        <v>10</v>
      </c>
      <c r="N6" s="38" t="s">
        <v>15</v>
      </c>
      <c r="O6" s="39"/>
    </row>
    <row r="7" spans="1:15" s="2" customFormat="1" ht="15.75" customHeight="1" x14ac:dyDescent="0.25">
      <c r="A7" s="40"/>
      <c r="B7" s="45"/>
      <c r="C7" s="47"/>
      <c r="D7" s="33"/>
      <c r="E7" s="33"/>
      <c r="F7" s="33"/>
      <c r="G7" s="33"/>
      <c r="H7" s="33"/>
      <c r="I7" s="40" t="s">
        <v>8</v>
      </c>
      <c r="J7" s="45" t="s">
        <v>9</v>
      </c>
      <c r="K7" s="45" t="s">
        <v>12</v>
      </c>
      <c r="L7" s="45" t="s">
        <v>13</v>
      </c>
      <c r="M7" s="36"/>
      <c r="N7" s="40" t="s">
        <v>17</v>
      </c>
      <c r="O7" s="41" t="s">
        <v>18</v>
      </c>
    </row>
    <row r="8" spans="1:15" s="3" customFormat="1" ht="82.5" customHeight="1" x14ac:dyDescent="0.25">
      <c r="A8" s="40"/>
      <c r="B8" s="45"/>
      <c r="C8" s="47"/>
      <c r="D8" s="34"/>
      <c r="E8" s="34"/>
      <c r="F8" s="34"/>
      <c r="G8" s="34"/>
      <c r="H8" s="34"/>
      <c r="I8" s="40"/>
      <c r="J8" s="45"/>
      <c r="K8" s="45"/>
      <c r="L8" s="45"/>
      <c r="M8" s="37"/>
      <c r="N8" s="40"/>
      <c r="O8" s="41"/>
    </row>
    <row r="9" spans="1:15" s="10" customFormat="1" ht="15.75" x14ac:dyDescent="0.25">
      <c r="A9" s="4">
        <v>1</v>
      </c>
      <c r="B9" s="5">
        <v>390890</v>
      </c>
      <c r="C9" s="6" t="s">
        <v>19</v>
      </c>
      <c r="D9" s="7">
        <v>0.16700000000000001</v>
      </c>
      <c r="E9" s="8">
        <v>1</v>
      </c>
      <c r="F9" s="9">
        <v>0</v>
      </c>
      <c r="G9" s="9">
        <v>0</v>
      </c>
      <c r="H9" s="21">
        <f>F9+G9</f>
        <v>0</v>
      </c>
      <c r="I9" s="24"/>
      <c r="J9" s="22"/>
      <c r="K9" s="9">
        <v>0</v>
      </c>
      <c r="L9" s="9">
        <v>0</v>
      </c>
      <c r="M9" s="19">
        <v>0</v>
      </c>
      <c r="N9" s="27">
        <v>0</v>
      </c>
      <c r="O9" s="28">
        <v>0</v>
      </c>
    </row>
    <row r="10" spans="1:15" s="10" customFormat="1" ht="15.75" x14ac:dyDescent="0.25">
      <c r="A10" s="4">
        <v>2</v>
      </c>
      <c r="B10" s="5">
        <v>390100</v>
      </c>
      <c r="C10" s="6" t="s">
        <v>20</v>
      </c>
      <c r="D10" s="7">
        <v>0.56299999999999994</v>
      </c>
      <c r="E10" s="8">
        <v>11.5</v>
      </c>
      <c r="F10" s="9">
        <v>7719561.7000000002</v>
      </c>
      <c r="G10" s="9">
        <v>0</v>
      </c>
      <c r="H10" s="21">
        <f t="shared" ref="H10:H35" si="0">F10+G10</f>
        <v>7719561.7000000002</v>
      </c>
      <c r="I10" s="24"/>
      <c r="J10" s="22">
        <v>0.05</v>
      </c>
      <c r="K10" s="9">
        <v>385978.09</v>
      </c>
      <c r="L10" s="9">
        <v>454455.36</v>
      </c>
      <c r="M10" s="19">
        <v>7788038.9700000007</v>
      </c>
      <c r="N10" s="27">
        <v>6021945.3700000001</v>
      </c>
      <c r="O10" s="28">
        <v>1766093.6</v>
      </c>
    </row>
    <row r="11" spans="1:15" s="10" customFormat="1" ht="15.75" x14ac:dyDescent="0.25">
      <c r="A11" s="4">
        <v>3</v>
      </c>
      <c r="B11" s="5">
        <v>390090</v>
      </c>
      <c r="C11" s="6" t="s">
        <v>21</v>
      </c>
      <c r="D11" s="7">
        <v>0.68799999999999994</v>
      </c>
      <c r="E11" s="8">
        <v>13.5</v>
      </c>
      <c r="F11" s="9">
        <v>7801368.04</v>
      </c>
      <c r="G11" s="9">
        <v>1753042.77</v>
      </c>
      <c r="H11" s="21">
        <f t="shared" si="0"/>
        <v>9554410.8100000005</v>
      </c>
      <c r="I11" s="24"/>
      <c r="J11" s="22">
        <v>0.05</v>
      </c>
      <c r="K11" s="9">
        <v>477720.54</v>
      </c>
      <c r="L11" s="9">
        <v>562474.13</v>
      </c>
      <c r="M11" s="19">
        <v>9639164.4000000022</v>
      </c>
      <c r="N11" s="27">
        <v>7548911.5999999996</v>
      </c>
      <c r="O11" s="28">
        <v>2090252.8</v>
      </c>
    </row>
    <row r="12" spans="1:15" s="10" customFormat="1" ht="15.75" x14ac:dyDescent="0.25">
      <c r="A12" s="4">
        <v>4</v>
      </c>
      <c r="B12" s="5">
        <v>390400</v>
      </c>
      <c r="C12" s="6" t="s">
        <v>22</v>
      </c>
      <c r="D12" s="7">
        <v>0.58799999999999997</v>
      </c>
      <c r="E12" s="8">
        <v>11.5</v>
      </c>
      <c r="F12" s="9">
        <v>17137079.370000001</v>
      </c>
      <c r="G12" s="9">
        <v>0</v>
      </c>
      <c r="H12" s="21">
        <f t="shared" si="0"/>
        <v>17137079.370000001</v>
      </c>
      <c r="I12" s="24"/>
      <c r="J12" s="22">
        <v>0.05</v>
      </c>
      <c r="K12" s="9">
        <v>856853.97</v>
      </c>
      <c r="L12" s="9">
        <v>1008870.42</v>
      </c>
      <c r="M12" s="19">
        <v>17289095.82</v>
      </c>
      <c r="N12" s="27">
        <v>12933453.91</v>
      </c>
      <c r="O12" s="28">
        <v>4355641.91</v>
      </c>
    </row>
    <row r="13" spans="1:15" s="10" customFormat="1" ht="15.75" x14ac:dyDescent="0.25">
      <c r="A13" s="4">
        <v>5</v>
      </c>
      <c r="B13" s="5">
        <v>390110</v>
      </c>
      <c r="C13" s="6" t="s">
        <v>23</v>
      </c>
      <c r="D13" s="7">
        <v>0.64300000000000002</v>
      </c>
      <c r="E13" s="8">
        <v>13.5</v>
      </c>
      <c r="F13" s="9">
        <v>1219803.42</v>
      </c>
      <c r="G13" s="9">
        <v>1753043.35</v>
      </c>
      <c r="H13" s="21">
        <f t="shared" si="0"/>
        <v>2972846.77</v>
      </c>
      <c r="I13" s="24">
        <v>0.05</v>
      </c>
      <c r="J13" s="22">
        <v>0.1</v>
      </c>
      <c r="K13" s="9">
        <v>445927.02</v>
      </c>
      <c r="L13" s="9">
        <v>156590.85999999999</v>
      </c>
      <c r="M13" s="19">
        <v>2683510.61</v>
      </c>
      <c r="N13" s="27">
        <v>1866086.44</v>
      </c>
      <c r="O13" s="28">
        <v>817424.17</v>
      </c>
    </row>
    <row r="14" spans="1:15" s="10" customFormat="1" ht="15.75" x14ac:dyDescent="0.25">
      <c r="A14" s="4">
        <v>6</v>
      </c>
      <c r="B14" s="5">
        <v>390440</v>
      </c>
      <c r="C14" s="6" t="s">
        <v>24</v>
      </c>
      <c r="D14" s="7">
        <v>0.72699999999999998</v>
      </c>
      <c r="E14" s="8">
        <v>17</v>
      </c>
      <c r="F14" s="9">
        <v>9968087.3100000005</v>
      </c>
      <c r="G14" s="9">
        <v>2207535.34</v>
      </c>
      <c r="H14" s="21">
        <f t="shared" si="0"/>
        <v>12175622.65</v>
      </c>
      <c r="I14" s="24"/>
      <c r="J14" s="22">
        <v>0.05</v>
      </c>
      <c r="K14" s="9">
        <v>608781.13</v>
      </c>
      <c r="L14" s="9">
        <v>716786.49</v>
      </c>
      <c r="M14" s="19">
        <v>12283628.01</v>
      </c>
      <c r="N14" s="27">
        <v>8570655.7699999996</v>
      </c>
      <c r="O14" s="28">
        <v>3712972.24</v>
      </c>
    </row>
    <row r="15" spans="1:15" s="10" customFormat="1" ht="15.75" x14ac:dyDescent="0.25">
      <c r="A15" s="4">
        <v>7</v>
      </c>
      <c r="B15" s="5">
        <v>390200</v>
      </c>
      <c r="C15" s="6" t="s">
        <v>25</v>
      </c>
      <c r="D15" s="7">
        <v>0.73899999999999999</v>
      </c>
      <c r="E15" s="8">
        <v>19.5</v>
      </c>
      <c r="F15" s="9">
        <v>2413037.2599999998</v>
      </c>
      <c r="G15" s="9">
        <v>2532172.89</v>
      </c>
      <c r="H15" s="21">
        <f t="shared" si="0"/>
        <v>4945210.1500000004</v>
      </c>
      <c r="I15" s="24"/>
      <c r="J15" s="22">
        <v>0.05</v>
      </c>
      <c r="K15" s="9">
        <v>247260.51</v>
      </c>
      <c r="L15" s="9">
        <v>291127.61</v>
      </c>
      <c r="M15" s="19">
        <v>4989077.2500000009</v>
      </c>
      <c r="N15" s="27">
        <v>1082280.53</v>
      </c>
      <c r="O15" s="28">
        <v>3906796.72</v>
      </c>
    </row>
    <row r="16" spans="1:15" s="10" customFormat="1" ht="15.75" x14ac:dyDescent="0.25">
      <c r="A16" s="4">
        <v>8</v>
      </c>
      <c r="B16" s="5">
        <v>390160</v>
      </c>
      <c r="C16" s="6" t="s">
        <v>26</v>
      </c>
      <c r="D16" s="7">
        <v>0.73899999999999999</v>
      </c>
      <c r="E16" s="8">
        <v>18</v>
      </c>
      <c r="F16" s="9">
        <v>2619301.1</v>
      </c>
      <c r="G16" s="9">
        <v>2337390.36</v>
      </c>
      <c r="H16" s="21">
        <f t="shared" si="0"/>
        <v>4956691.46</v>
      </c>
      <c r="I16" s="24"/>
      <c r="J16" s="22">
        <v>0.05</v>
      </c>
      <c r="K16" s="9">
        <v>247834.57</v>
      </c>
      <c r="L16" s="9">
        <v>291803.55</v>
      </c>
      <c r="M16" s="19">
        <v>5000660.4399999995</v>
      </c>
      <c r="N16" s="27">
        <v>3017198.48</v>
      </c>
      <c r="O16" s="28">
        <v>1983461.96</v>
      </c>
    </row>
    <row r="17" spans="1:15" s="10" customFormat="1" ht="15.75" x14ac:dyDescent="0.25">
      <c r="A17" s="4">
        <v>9</v>
      </c>
      <c r="B17" s="5">
        <v>390210</v>
      </c>
      <c r="C17" s="6" t="s">
        <v>27</v>
      </c>
      <c r="D17" s="7">
        <v>0.65200000000000002</v>
      </c>
      <c r="E17" s="8">
        <v>18.5</v>
      </c>
      <c r="F17" s="9">
        <v>2545185.96</v>
      </c>
      <c r="G17" s="9">
        <v>2402317.87</v>
      </c>
      <c r="H17" s="21">
        <f t="shared" si="0"/>
        <v>4947503.83</v>
      </c>
      <c r="I17" s="24"/>
      <c r="J17" s="22">
        <v>0.1</v>
      </c>
      <c r="K17" s="9">
        <v>494750.38</v>
      </c>
      <c r="L17" s="9">
        <v>275933</v>
      </c>
      <c r="M17" s="19">
        <v>4728686.45</v>
      </c>
      <c r="N17" s="27">
        <v>2303059.4500000002</v>
      </c>
      <c r="O17" s="28">
        <v>2425627</v>
      </c>
    </row>
    <row r="18" spans="1:15" s="10" customFormat="1" ht="15.75" x14ac:dyDescent="0.25">
      <c r="A18" s="4">
        <v>10</v>
      </c>
      <c r="B18" s="5">
        <v>390220</v>
      </c>
      <c r="C18" s="6" t="s">
        <v>28</v>
      </c>
      <c r="D18" s="7">
        <v>0.69599999999999995</v>
      </c>
      <c r="E18" s="8">
        <v>16</v>
      </c>
      <c r="F18" s="9">
        <v>7413012.6799999997</v>
      </c>
      <c r="G18" s="9">
        <v>2077680.32</v>
      </c>
      <c r="H18" s="21">
        <f t="shared" si="0"/>
        <v>9490693</v>
      </c>
      <c r="I18" s="24"/>
      <c r="J18" s="22">
        <v>0.03</v>
      </c>
      <c r="K18" s="9">
        <v>284720.78999999998</v>
      </c>
      <c r="L18" s="9">
        <v>570485.6</v>
      </c>
      <c r="M18" s="19">
        <v>9776457.8100000005</v>
      </c>
      <c r="N18" s="27">
        <v>5272834.76</v>
      </c>
      <c r="O18" s="28">
        <v>4503623.05</v>
      </c>
    </row>
    <row r="19" spans="1:15" s="10" customFormat="1" ht="15.75" x14ac:dyDescent="0.25">
      <c r="A19" s="4">
        <v>11</v>
      </c>
      <c r="B19" s="5">
        <v>390230</v>
      </c>
      <c r="C19" s="6" t="s">
        <v>29</v>
      </c>
      <c r="D19" s="7">
        <v>0.73899999999999999</v>
      </c>
      <c r="E19" s="8">
        <v>20</v>
      </c>
      <c r="F19" s="9">
        <v>2873809.71</v>
      </c>
      <c r="G19" s="9">
        <v>2597100.4</v>
      </c>
      <c r="H19" s="21">
        <f t="shared" si="0"/>
        <v>5470910.1099999994</v>
      </c>
      <c r="I19" s="24">
        <v>0.05</v>
      </c>
      <c r="J19" s="22">
        <v>0.03</v>
      </c>
      <c r="K19" s="9">
        <v>437672.81</v>
      </c>
      <c r="L19" s="9">
        <v>311905.09000000003</v>
      </c>
      <c r="M19" s="19">
        <v>5345142.3899999997</v>
      </c>
      <c r="N19" s="27">
        <v>3137919.29</v>
      </c>
      <c r="O19" s="28">
        <v>2207223.1</v>
      </c>
    </row>
    <row r="20" spans="1:15" s="10" customFormat="1" ht="15.75" x14ac:dyDescent="0.25">
      <c r="A20" s="4">
        <v>12</v>
      </c>
      <c r="B20" s="5">
        <v>390240</v>
      </c>
      <c r="C20" s="6" t="s">
        <v>30</v>
      </c>
      <c r="D20" s="7">
        <v>0.5</v>
      </c>
      <c r="E20" s="8">
        <v>11.5</v>
      </c>
      <c r="F20" s="9">
        <v>3379430.81</v>
      </c>
      <c r="G20" s="9">
        <v>0</v>
      </c>
      <c r="H20" s="21">
        <f t="shared" si="0"/>
        <v>3379430.81</v>
      </c>
      <c r="I20" s="24">
        <v>0.05</v>
      </c>
      <c r="J20" s="22">
        <v>0.03</v>
      </c>
      <c r="K20" s="9">
        <v>270354.46000000002</v>
      </c>
      <c r="L20" s="9">
        <v>192666.59</v>
      </c>
      <c r="M20" s="19">
        <v>3301742.94</v>
      </c>
      <c r="N20" s="27">
        <v>1130516.78</v>
      </c>
      <c r="O20" s="28">
        <v>2171226.16</v>
      </c>
    </row>
    <row r="21" spans="1:15" s="10" customFormat="1" ht="15.75" x14ac:dyDescent="0.25">
      <c r="A21" s="4">
        <v>13</v>
      </c>
      <c r="B21" s="5">
        <v>390290</v>
      </c>
      <c r="C21" s="6" t="s">
        <v>31</v>
      </c>
      <c r="D21" s="7">
        <v>0.54200000000000004</v>
      </c>
      <c r="E21" s="8">
        <v>14.5</v>
      </c>
      <c r="F21" s="9">
        <v>906961.6</v>
      </c>
      <c r="G21" s="9">
        <v>0</v>
      </c>
      <c r="H21" s="21">
        <f t="shared" si="0"/>
        <v>906961.6</v>
      </c>
      <c r="I21" s="24"/>
      <c r="J21" s="22">
        <v>0.05</v>
      </c>
      <c r="K21" s="9">
        <v>45348.08</v>
      </c>
      <c r="L21" s="9">
        <v>53393.42</v>
      </c>
      <c r="M21" s="19">
        <v>915006.94000000006</v>
      </c>
      <c r="N21" s="27">
        <v>805947.26</v>
      </c>
      <c r="O21" s="28">
        <v>109059.68</v>
      </c>
    </row>
    <row r="22" spans="1:15" s="10" customFormat="1" ht="17.25" customHeight="1" x14ac:dyDescent="0.25">
      <c r="A22" s="4">
        <v>14</v>
      </c>
      <c r="B22" s="5">
        <v>390380</v>
      </c>
      <c r="C22" s="6" t="s">
        <v>32</v>
      </c>
      <c r="D22" s="7">
        <v>0.54500000000000004</v>
      </c>
      <c r="E22" s="8">
        <v>14.5</v>
      </c>
      <c r="F22" s="9">
        <v>606505.66999999993</v>
      </c>
      <c r="G22" s="9">
        <v>0</v>
      </c>
      <c r="H22" s="21">
        <f t="shared" si="0"/>
        <v>606505.66999999993</v>
      </c>
      <c r="I22" s="24">
        <v>0.1</v>
      </c>
      <c r="J22" s="22">
        <v>0.03</v>
      </c>
      <c r="K22" s="9">
        <v>78845.739999999991</v>
      </c>
      <c r="L22" s="9">
        <v>32698.57</v>
      </c>
      <c r="M22" s="19">
        <v>560358.49999999988</v>
      </c>
      <c r="N22" s="27">
        <v>300581.90000000002</v>
      </c>
      <c r="O22" s="28">
        <v>259776.6</v>
      </c>
    </row>
    <row r="23" spans="1:15" s="10" customFormat="1" ht="16.5" customHeight="1" x14ac:dyDescent="0.25">
      <c r="A23" s="4">
        <v>15</v>
      </c>
      <c r="B23" s="5">
        <v>390370</v>
      </c>
      <c r="C23" s="11" t="s">
        <v>33</v>
      </c>
      <c r="D23" s="7">
        <v>0.81799999999999995</v>
      </c>
      <c r="E23" s="8">
        <v>19</v>
      </c>
      <c r="F23" s="9">
        <v>1012440.83</v>
      </c>
      <c r="G23" s="9">
        <v>2467245.38</v>
      </c>
      <c r="H23" s="21">
        <f t="shared" si="0"/>
        <v>3479686.21</v>
      </c>
      <c r="I23" s="24"/>
      <c r="J23" s="22"/>
      <c r="K23" s="9">
        <v>0</v>
      </c>
      <c r="L23" s="9">
        <v>215632.94</v>
      </c>
      <c r="M23" s="19">
        <v>3695319.15</v>
      </c>
      <c r="N23" s="27">
        <v>2579332.77</v>
      </c>
      <c r="O23" s="28">
        <v>1115986.3799999999</v>
      </c>
    </row>
    <row r="24" spans="1:15" s="10" customFormat="1" ht="15.75" x14ac:dyDescent="0.25">
      <c r="A24" s="4">
        <v>16</v>
      </c>
      <c r="B24" s="5">
        <v>390480</v>
      </c>
      <c r="C24" s="6" t="s">
        <v>34</v>
      </c>
      <c r="D24" s="7">
        <v>0.82599999999999996</v>
      </c>
      <c r="E24" s="8">
        <v>19.5</v>
      </c>
      <c r="F24" s="9">
        <v>3760894.07</v>
      </c>
      <c r="G24" s="9">
        <v>2532172.89</v>
      </c>
      <c r="H24" s="21">
        <f t="shared" si="0"/>
        <v>6293066.96</v>
      </c>
      <c r="I24" s="24"/>
      <c r="J24" s="22">
        <v>0.05</v>
      </c>
      <c r="K24" s="9">
        <v>314653.34999999998</v>
      </c>
      <c r="L24" s="9">
        <v>370476.77</v>
      </c>
      <c r="M24" s="19">
        <v>6348890.3800000008</v>
      </c>
      <c r="N24" s="27">
        <v>5086540.51</v>
      </c>
      <c r="O24" s="28">
        <v>1262349.8700000001</v>
      </c>
    </row>
    <row r="25" spans="1:15" s="10" customFormat="1" ht="15.75" x14ac:dyDescent="0.25">
      <c r="A25" s="4">
        <v>17</v>
      </c>
      <c r="B25" s="5">
        <v>390260</v>
      </c>
      <c r="C25" s="6" t="s">
        <v>35</v>
      </c>
      <c r="D25" s="7">
        <v>0.60899999999999999</v>
      </c>
      <c r="E25" s="8">
        <v>18.5</v>
      </c>
      <c r="F25" s="9">
        <v>1580890</v>
      </c>
      <c r="G25" s="9">
        <v>2402317.87</v>
      </c>
      <c r="H25" s="21">
        <f t="shared" si="0"/>
        <v>3983207.87</v>
      </c>
      <c r="I25" s="24">
        <v>0.1</v>
      </c>
      <c r="J25" s="22">
        <v>0.05</v>
      </c>
      <c r="K25" s="9">
        <v>597481.17999999993</v>
      </c>
      <c r="L25" s="9">
        <v>209810.35</v>
      </c>
      <c r="M25" s="19">
        <v>3595537.0400000005</v>
      </c>
      <c r="N25" s="27">
        <v>1357171.41</v>
      </c>
      <c r="O25" s="28">
        <v>2238365.63</v>
      </c>
    </row>
    <row r="26" spans="1:15" s="10" customFormat="1" ht="15.75" x14ac:dyDescent="0.25">
      <c r="A26" s="4">
        <v>18</v>
      </c>
      <c r="B26" s="5">
        <v>390250</v>
      </c>
      <c r="C26" s="6" t="s">
        <v>36</v>
      </c>
      <c r="D26" s="7">
        <v>0.69599999999999995</v>
      </c>
      <c r="E26" s="8">
        <v>17</v>
      </c>
      <c r="F26" s="9">
        <v>1157674.55</v>
      </c>
      <c r="G26" s="9">
        <v>2207535.34</v>
      </c>
      <c r="H26" s="21">
        <f t="shared" si="0"/>
        <v>3365209.8899999997</v>
      </c>
      <c r="I26" s="24">
        <v>0.05</v>
      </c>
      <c r="J26" s="22">
        <v>0.03</v>
      </c>
      <c r="K26" s="9">
        <v>269216.78999999998</v>
      </c>
      <c r="L26" s="9">
        <v>191855.87</v>
      </c>
      <c r="M26" s="19">
        <v>3287848.9699999997</v>
      </c>
      <c r="N26" s="27">
        <v>706821.77</v>
      </c>
      <c r="O26" s="28">
        <v>2581027.2000000002</v>
      </c>
    </row>
    <row r="27" spans="1:15" s="10" customFormat="1" ht="15.75" x14ac:dyDescent="0.25">
      <c r="A27" s="4">
        <v>19</v>
      </c>
      <c r="B27" s="5">
        <v>390300</v>
      </c>
      <c r="C27" s="6" t="s">
        <v>37</v>
      </c>
      <c r="D27" s="7">
        <v>0.69599999999999995</v>
      </c>
      <c r="E27" s="8">
        <v>20.5</v>
      </c>
      <c r="F27" s="9">
        <v>1108430.93</v>
      </c>
      <c r="G27" s="9">
        <v>2662027.91</v>
      </c>
      <c r="H27" s="21">
        <f t="shared" si="0"/>
        <v>3770458.84</v>
      </c>
      <c r="I27" s="24">
        <v>0.05</v>
      </c>
      <c r="J27" s="22"/>
      <c r="K27" s="9">
        <v>188522.94</v>
      </c>
      <c r="L27" s="9">
        <v>221969.27</v>
      </c>
      <c r="M27" s="19">
        <v>3803905.17</v>
      </c>
      <c r="N27" s="27">
        <v>1152126.8</v>
      </c>
      <c r="O27" s="28">
        <v>2651778.37</v>
      </c>
    </row>
    <row r="28" spans="1:15" s="10" customFormat="1" ht="15.75" x14ac:dyDescent="0.25">
      <c r="A28" s="4">
        <v>20</v>
      </c>
      <c r="B28" s="5">
        <v>390310</v>
      </c>
      <c r="C28" s="6" t="s">
        <v>38</v>
      </c>
      <c r="D28" s="7">
        <v>0.66700000000000004</v>
      </c>
      <c r="E28" s="8">
        <v>18.5</v>
      </c>
      <c r="F28" s="9">
        <v>1638623.9</v>
      </c>
      <c r="G28" s="9">
        <v>2402317.87</v>
      </c>
      <c r="H28" s="21">
        <f t="shared" si="0"/>
        <v>4040941.77</v>
      </c>
      <c r="I28" s="24"/>
      <c r="J28" s="22">
        <v>0.03</v>
      </c>
      <c r="K28" s="9">
        <v>121228.25</v>
      </c>
      <c r="L28" s="9">
        <v>242901.03</v>
      </c>
      <c r="M28" s="19">
        <v>4162614.55</v>
      </c>
      <c r="N28" s="27">
        <v>2201731.71</v>
      </c>
      <c r="O28" s="28">
        <v>1960882.84</v>
      </c>
    </row>
    <row r="29" spans="1:15" s="10" customFormat="1" ht="15.75" x14ac:dyDescent="0.25">
      <c r="A29" s="4">
        <v>21</v>
      </c>
      <c r="B29" s="5">
        <v>390320</v>
      </c>
      <c r="C29" s="6" t="s">
        <v>39</v>
      </c>
      <c r="D29" s="7">
        <v>0.435</v>
      </c>
      <c r="E29" s="8">
        <v>14</v>
      </c>
      <c r="F29" s="9">
        <v>1559714.25</v>
      </c>
      <c r="G29" s="9">
        <v>0</v>
      </c>
      <c r="H29" s="21">
        <f t="shared" si="0"/>
        <v>1559714.25</v>
      </c>
      <c r="I29" s="24">
        <v>0.1</v>
      </c>
      <c r="J29" s="22">
        <v>0.03</v>
      </c>
      <c r="K29" s="9">
        <v>202762.86</v>
      </c>
      <c r="L29" s="9">
        <v>84089.01</v>
      </c>
      <c r="M29" s="19">
        <v>1441040.4000000001</v>
      </c>
      <c r="N29" s="27">
        <v>952268.32</v>
      </c>
      <c r="O29" s="28">
        <v>488772.08</v>
      </c>
    </row>
    <row r="30" spans="1:15" s="10" customFormat="1" ht="15.75" x14ac:dyDescent="0.25">
      <c r="A30" s="4">
        <v>22</v>
      </c>
      <c r="B30" s="5">
        <v>390180</v>
      </c>
      <c r="C30" s="6" t="s">
        <v>45</v>
      </c>
      <c r="D30" s="7">
        <v>0.625</v>
      </c>
      <c r="E30" s="8">
        <v>18.5</v>
      </c>
      <c r="F30" s="9">
        <v>2747654.15</v>
      </c>
      <c r="G30" s="9">
        <v>2402317.87</v>
      </c>
      <c r="H30" s="21">
        <f t="shared" si="0"/>
        <v>5149972.0199999996</v>
      </c>
      <c r="I30" s="24"/>
      <c r="J30" s="22">
        <v>0.03</v>
      </c>
      <c r="K30" s="9">
        <v>154499.16</v>
      </c>
      <c r="L30" s="9">
        <v>309564.82</v>
      </c>
      <c r="M30" s="19">
        <v>5305037.68</v>
      </c>
      <c r="N30" s="27">
        <v>3720635.13</v>
      </c>
      <c r="O30" s="28">
        <v>1584402.55</v>
      </c>
    </row>
    <row r="31" spans="1:15" s="10" customFormat="1" ht="15.75" x14ac:dyDescent="0.25">
      <c r="A31" s="4">
        <v>23</v>
      </c>
      <c r="B31" s="5">
        <v>390270</v>
      </c>
      <c r="C31" s="6" t="s">
        <v>40</v>
      </c>
      <c r="D31" s="7">
        <v>0.5</v>
      </c>
      <c r="E31" s="8">
        <v>14.5</v>
      </c>
      <c r="F31" s="9">
        <v>1519260.56</v>
      </c>
      <c r="G31" s="9">
        <v>0</v>
      </c>
      <c r="H31" s="21">
        <f t="shared" si="0"/>
        <v>1519260.56</v>
      </c>
      <c r="I31" s="24"/>
      <c r="J31" s="22">
        <v>0.03</v>
      </c>
      <c r="K31" s="9">
        <v>45577.82</v>
      </c>
      <c r="L31" s="9">
        <v>91322.72</v>
      </c>
      <c r="M31" s="19">
        <v>1565005.46</v>
      </c>
      <c r="N31" s="27">
        <v>810469.38</v>
      </c>
      <c r="O31" s="28">
        <v>754536.08</v>
      </c>
    </row>
    <row r="32" spans="1:15" s="10" customFormat="1" ht="15.75" x14ac:dyDescent="0.25">
      <c r="A32" s="4">
        <v>24</v>
      </c>
      <c r="B32" s="5">
        <v>390190</v>
      </c>
      <c r="C32" s="6" t="s">
        <v>41</v>
      </c>
      <c r="D32" s="7">
        <v>0.60899999999999999</v>
      </c>
      <c r="E32" s="8">
        <v>17</v>
      </c>
      <c r="F32" s="9">
        <v>3357056.43</v>
      </c>
      <c r="G32" s="9">
        <v>2207535.34</v>
      </c>
      <c r="H32" s="21">
        <f t="shared" si="0"/>
        <v>5564591.7699999996</v>
      </c>
      <c r="I32" s="24">
        <v>0.05</v>
      </c>
      <c r="J32" s="22">
        <v>0.03</v>
      </c>
      <c r="K32" s="9">
        <v>445167.34</v>
      </c>
      <c r="L32" s="9">
        <v>317246.01</v>
      </c>
      <c r="M32" s="19">
        <v>5436670.4399999995</v>
      </c>
      <c r="N32" s="27">
        <v>3375846.14</v>
      </c>
      <c r="O32" s="28">
        <v>2060824.3</v>
      </c>
    </row>
    <row r="33" spans="1:15" s="10" customFormat="1" ht="15.75" x14ac:dyDescent="0.25">
      <c r="A33" s="4">
        <v>25</v>
      </c>
      <c r="B33" s="5">
        <v>390280</v>
      </c>
      <c r="C33" s="6" t="s">
        <v>42</v>
      </c>
      <c r="D33" s="7">
        <v>0.54200000000000004</v>
      </c>
      <c r="E33" s="8">
        <v>13</v>
      </c>
      <c r="F33" s="9">
        <v>3941587.19</v>
      </c>
      <c r="G33" s="9">
        <v>0</v>
      </c>
      <c r="H33" s="21">
        <f t="shared" si="0"/>
        <v>3941587.19</v>
      </c>
      <c r="I33" s="24">
        <v>0.05</v>
      </c>
      <c r="J33" s="22">
        <v>0.05</v>
      </c>
      <c r="K33" s="9">
        <v>394158.72</v>
      </c>
      <c r="L33" s="9">
        <v>219830.88</v>
      </c>
      <c r="M33" s="19">
        <v>3767259.3499999996</v>
      </c>
      <c r="N33" s="27">
        <v>3107235.51</v>
      </c>
      <c r="O33" s="28">
        <v>660023.84</v>
      </c>
    </row>
    <row r="34" spans="1:15" s="10" customFormat="1" ht="15.75" customHeight="1" x14ac:dyDescent="0.25">
      <c r="A34" s="4">
        <v>26</v>
      </c>
      <c r="B34" s="5">
        <v>390340</v>
      </c>
      <c r="C34" s="6" t="s">
        <v>43</v>
      </c>
      <c r="D34" s="7">
        <v>0.82399999999999995</v>
      </c>
      <c r="E34" s="8">
        <v>17</v>
      </c>
      <c r="F34" s="9">
        <v>1365636.45</v>
      </c>
      <c r="G34" s="9">
        <v>2207535.34</v>
      </c>
      <c r="H34" s="21">
        <f t="shared" si="0"/>
        <v>3573171.79</v>
      </c>
      <c r="I34" s="24"/>
      <c r="J34" s="22"/>
      <c r="K34" s="9">
        <v>0</v>
      </c>
      <c r="L34" s="9">
        <v>221426.14</v>
      </c>
      <c r="M34" s="19">
        <v>3794597.93</v>
      </c>
      <c r="N34" s="27">
        <v>2995759.17</v>
      </c>
      <c r="O34" s="28">
        <v>798838.76</v>
      </c>
    </row>
    <row r="35" spans="1:15" s="10" customFormat="1" ht="15.75" customHeight="1" x14ac:dyDescent="0.25">
      <c r="A35" s="4">
        <v>27</v>
      </c>
      <c r="B35" s="5">
        <v>390600</v>
      </c>
      <c r="C35" s="6" t="s">
        <v>44</v>
      </c>
      <c r="D35" s="7">
        <v>0.38500000000000001</v>
      </c>
      <c r="E35" s="8">
        <v>5.5</v>
      </c>
      <c r="F35" s="9">
        <v>0</v>
      </c>
      <c r="G35" s="9">
        <v>0</v>
      </c>
      <c r="H35" s="21">
        <f t="shared" si="0"/>
        <v>0</v>
      </c>
      <c r="I35" s="24"/>
      <c r="J35" s="22"/>
      <c r="K35" s="9">
        <v>0</v>
      </c>
      <c r="L35" s="9">
        <v>0</v>
      </c>
      <c r="M35" s="19">
        <v>0</v>
      </c>
      <c r="N35" s="27">
        <v>0</v>
      </c>
      <c r="O35" s="28">
        <v>0</v>
      </c>
    </row>
    <row r="36" spans="1:15" ht="16.5" thickBot="1" x14ac:dyDescent="0.3">
      <c r="A36" s="12"/>
      <c r="B36" s="13"/>
      <c r="C36" s="14" t="s">
        <v>11</v>
      </c>
      <c r="D36" s="15"/>
      <c r="E36" s="16">
        <f t="shared" ref="E36:H36" si="1">SUM(E9:E35)</f>
        <v>413</v>
      </c>
      <c r="F36" s="17">
        <f t="shared" si="1"/>
        <v>91353007.940000027</v>
      </c>
      <c r="G36" s="17">
        <f t="shared" si="1"/>
        <v>39151289.109999999</v>
      </c>
      <c r="H36" s="23">
        <f t="shared" si="1"/>
        <v>130504297.05</v>
      </c>
      <c r="I36" s="25"/>
      <c r="J36" s="26"/>
      <c r="K36" s="17">
        <f>SUM(K9:K35)</f>
        <v>7615316.5</v>
      </c>
      <c r="L36" s="17">
        <f>SUM(L9:L35)</f>
        <v>7615316.4999999991</v>
      </c>
      <c r="M36" s="20">
        <f>SUM(M9:M35)</f>
        <v>130504297.05</v>
      </c>
      <c r="N36" s="29">
        <f>SUM(N9:N35)</f>
        <v>82037330.159999996</v>
      </c>
      <c r="O36" s="30">
        <f>SUM(O9:O35)</f>
        <v>48466966.890000001</v>
      </c>
    </row>
  </sheetData>
  <mergeCells count="18">
    <mergeCell ref="C5:O5"/>
    <mergeCell ref="A6:A8"/>
    <mergeCell ref="B6:B8"/>
    <mergeCell ref="C6:C8"/>
    <mergeCell ref="I6:L6"/>
    <mergeCell ref="K7:K8"/>
    <mergeCell ref="L7:L8"/>
    <mergeCell ref="I7:I8"/>
    <mergeCell ref="J7:J8"/>
    <mergeCell ref="H6:H8"/>
    <mergeCell ref="G6:G8"/>
    <mergeCell ref="F6:F8"/>
    <mergeCell ref="E6:E8"/>
    <mergeCell ref="D6:D8"/>
    <mergeCell ref="M6:M8"/>
    <mergeCell ref="N6:O6"/>
    <mergeCell ref="N7:N8"/>
    <mergeCell ref="O7:O8"/>
  </mergeCells>
  <conditionalFormatting sqref="D9:D35">
    <cfRule type="cellIs" dxfId="1" priority="1" operator="between">
      <formula>0.4</formula>
      <formula>0.599</formula>
    </cfRule>
    <cfRule type="cellIs" dxfId="0" priority="2" operator="greaterThanOrEqual">
      <formula>0.6</formula>
    </cfRule>
  </conditionalFormatting>
  <pageMargins left="0.2" right="0.19685039370078741" top="0.2" bottom="0.2" header="0.2" footer="0.2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Светлана Новикова</cp:lastModifiedBy>
  <cp:lastPrinted>2023-12-19T16:46:28Z</cp:lastPrinted>
  <dcterms:created xsi:type="dcterms:W3CDTF">2023-12-19T16:25:25Z</dcterms:created>
  <dcterms:modified xsi:type="dcterms:W3CDTF">2023-12-21T06:54:36Z</dcterms:modified>
</cp:coreProperties>
</file>